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<sst xmlns="http://schemas.openxmlformats.org/spreadsheetml/2006/main" count="122" uniqueCount="95">
  <si>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</si>
  <si>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</si>
  <si>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</si>
  <si>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</si>
  <si>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</si>
  <si>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</si>
  <si>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</si>
  <si>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</si>
  <si>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</si>
  <si>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</si>
  <si>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</si>
  <si>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</si>
  <si>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</si>
  <si>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</si>
  <si>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</si>
  <si>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</si>
  <si>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</si>
  <si>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</si>
  <si>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</si>
  <si>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</si>
  <si>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</si>
  <si>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</si>
  <si>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</si>
  <si>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</si>
  <si>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</si>
  <si>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</si>
  <si>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</si>
  <si>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</si>
  <si>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</si>
  <si>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</si>
  <si>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</si>
  <si>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</si>
  <si>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</si>
  <si>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</si>
  <si>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</si>
  <si>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</si>
  <si>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</si>
  <si>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</si>
  <si>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</si>
  <si>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</si>
  <si>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</si>
  <si>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</si>
  <si>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</si>
  <si>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</si>
  <si>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</si>
  <si>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</si>
  <si>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</si>
  <si>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</si>
  <si>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</si>
  <si>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</si>
  <si>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</si>
  <si>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</si>
  <si>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</si>
  <si>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</si>
  <si>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</si>
  <si>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</si>
  <si>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</si>
  <si>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</si>
  <si>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</si>
  <si>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</si>
  <si>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</si>
  <si>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</si>
  <si>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</si>
  <si>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</si>
  <si>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</si>
  <si>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</si>
  <si>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</si>
  <si>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</si>
  <si>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</si>
  <si>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</si>
  <si>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</si>
  <si>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</si>
  <si>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</si>
  <si>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</si>
  <si>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</si>
  <si>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</si>
  <si>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</si>
  <si>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</si>
  <si>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</si>
  <si>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</si>
  <si>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</si>
  <si>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</si>
  <si>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</si>
  <si>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</si>
  <si>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</si>
  <si>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</si>
  <si>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</si>
  <si>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</si>
  <si>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</si>
  <si>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</si>
  <si>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>ост.на 01.06</t>
  </si>
  <si>
    <t>май</t>
  </si>
  <si>
    <t xml:space="preserve">                    за   май  2013 г.</t>
  </si>
  <si>
    <t xml:space="preserve">3.  </t>
  </si>
  <si>
    <t>Горгаз (техобслуживание и ремонт)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</si>
</sst>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A46" sqref="A46:F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92</v>
      </c>
    </row>
    <row r="3" spans="2:13" ht="12.75">
      <c r="B3" s="1" t="s">
        <v>83</v>
      </c>
      <c r="C3" s="8" t="s">
        <v>91</v>
      </c>
      <c r="D3" s="1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1315</v>
      </c>
      <c r="F7" t="s">
        <v>72</v>
      </c>
      <c r="J7" s="15"/>
      <c r="K7" s="15" t="s">
        <v>50</v>
      </c>
      <c r="L7" s="21">
        <v>2</v>
      </c>
      <c r="M7" s="33">
        <f>L7*89.21*1.202</f>
        <v>214.46084</v>
      </c>
    </row>
    <row r="8" spans="1:13" ht="12.75">
      <c r="A8" t="s">
        <v>3</v>
      </c>
      <c r="E8">
        <v>696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286</v>
      </c>
      <c r="F10" t="s">
        <v>72</v>
      </c>
      <c r="J10" s="16"/>
      <c r="K10" s="18" t="s">
        <v>55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2478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86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14820.05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14132.64</v>
      </c>
      <c r="J17" s="16" t="s">
        <v>62</v>
      </c>
      <c r="K17" s="18" t="s">
        <v>63</v>
      </c>
      <c r="L17" s="23">
        <v>2.04</v>
      </c>
      <c r="M17" s="33">
        <f t="shared" si="0"/>
        <v>218.75005679999998</v>
      </c>
    </row>
    <row r="18" spans="2:13" ht="12.75">
      <c r="B18" t="s">
        <v>11</v>
      </c>
      <c r="F18" s="9">
        <f>F17/F16</f>
        <v>0.953616215869717</v>
      </c>
      <c r="J18" s="20"/>
      <c r="K18" s="27" t="s">
        <v>64</v>
      </c>
      <c r="L18" s="28">
        <f>SUM(L7:L17)</f>
        <v>6.04</v>
      </c>
      <c r="M18" s="34">
        <f>SUM(M7:M17)</f>
        <v>647.6717368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14132.64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3"/>
      <c r="L22" s="23"/>
      <c r="M22" s="33">
        <f aca="true" t="shared" si="1" ref="M22:M27">L22*89.21*1.202*1.15</f>
        <v>0</v>
      </c>
    </row>
    <row r="23" spans="10:13" ht="12.75">
      <c r="J23" s="23">
        <v>2</v>
      </c>
      <c r="K23" s="43"/>
      <c r="L23" s="23"/>
      <c r="M23" s="33">
        <f t="shared" si="1"/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 t="shared" si="1"/>
        <v>0</v>
      </c>
    </row>
    <row r="25" spans="1:13" ht="12.75">
      <c r="A25" t="s">
        <v>16</v>
      </c>
      <c r="D25" t="s">
        <v>82</v>
      </c>
      <c r="F25" s="11">
        <v>2312.65</v>
      </c>
      <c r="J25" s="23">
        <v>4</v>
      </c>
      <c r="K25" s="43"/>
      <c r="L25" s="23"/>
      <c r="M25" s="33">
        <f t="shared" si="1"/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 t="shared" si="1"/>
        <v>0</v>
      </c>
    </row>
    <row r="27" spans="1:13" ht="12.75">
      <c r="A27" s="6" t="s">
        <v>93</v>
      </c>
      <c r="F27" s="5">
        <v>0</v>
      </c>
      <c r="J27" s="25">
        <v>6</v>
      </c>
      <c r="K27" s="44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2312.65</v>
      </c>
      <c r="J28" s="20"/>
      <c r="K28" s="30" t="s">
        <v>64</v>
      </c>
      <c r="L28" s="28">
        <v>0</v>
      </c>
      <c r="M28" s="45">
        <f>SUM(M22:M27)</f>
        <v>0</v>
      </c>
    </row>
    <row r="29" spans="1:11" ht="12.75">
      <c r="A29" s="4" t="s">
        <v>20</v>
      </c>
      <c r="K29" s="1" t="s">
        <v>68</v>
      </c>
    </row>
    <row r="30" spans="1:13" ht="12.75">
      <c r="A30" t="s">
        <v>85</v>
      </c>
      <c r="D30" s="5">
        <v>1.08</v>
      </c>
      <c r="E30" t="s">
        <v>18</v>
      </c>
      <c r="F30" s="11">
        <f>E7*D30</f>
        <v>1420.2</v>
      </c>
      <c r="J30" s="22" t="s">
        <v>41</v>
      </c>
      <c r="K30" s="22"/>
      <c r="L30" s="22" t="s">
        <v>69</v>
      </c>
      <c r="M30" s="22" t="s">
        <v>47</v>
      </c>
    </row>
    <row r="31" spans="1:13" ht="12.75">
      <c r="A31" t="s">
        <v>86</v>
      </c>
      <c r="J31" s="23" t="s">
        <v>42</v>
      </c>
      <c r="K31" s="23" t="s">
        <v>43</v>
      </c>
      <c r="L31" s="23"/>
      <c r="M31" s="23" t="s">
        <v>70</v>
      </c>
    </row>
    <row r="32" spans="2:13" ht="12.75">
      <c r="B32">
        <f>F32/D32</f>
        <v>217</v>
      </c>
      <c r="C32" t="s">
        <v>21</v>
      </c>
      <c r="D32" s="5">
        <v>2.89</v>
      </c>
      <c r="E32" t="s">
        <v>18</v>
      </c>
      <c r="F32" s="5">
        <v>627.13</v>
      </c>
      <c r="J32" s="23">
        <v>1</v>
      </c>
      <c r="K32" s="43"/>
      <c r="L32" s="23"/>
      <c r="M32" s="23"/>
    </row>
    <row r="33" spans="1:13" ht="12.75">
      <c r="A33" t="s">
        <v>87</v>
      </c>
      <c r="B33">
        <v>696</v>
      </c>
      <c r="C33" t="s">
        <v>17</v>
      </c>
      <c r="D33" s="5">
        <v>0</v>
      </c>
      <c r="E33" t="s">
        <v>18</v>
      </c>
      <c r="F33" s="11">
        <f>B33*D33</f>
        <v>0</v>
      </c>
      <c r="J33" s="23">
        <v>2</v>
      </c>
      <c r="K33" s="43"/>
      <c r="L33" s="23"/>
      <c r="M33" s="23"/>
    </row>
    <row r="34" spans="1:13" ht="12.75">
      <c r="A34" t="s">
        <v>88</v>
      </c>
      <c r="D34" s="5">
        <v>0</v>
      </c>
      <c r="E34" t="s">
        <v>18</v>
      </c>
      <c r="F34" s="5">
        <f>B34*D34</f>
        <v>0</v>
      </c>
      <c r="J34" s="23">
        <v>3</v>
      </c>
      <c r="K34" s="43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2047.33</v>
      </c>
      <c r="J35" s="23">
        <v>4</v>
      </c>
      <c r="K35" s="43"/>
      <c r="L35" s="23"/>
      <c r="M35" s="23"/>
    </row>
    <row r="36" spans="1:13" ht="12.75">
      <c r="A36" s="4" t="s">
        <v>23</v>
      </c>
      <c r="B36" s="4"/>
      <c r="J36" s="23">
        <v>5</v>
      </c>
      <c r="K36" s="43"/>
      <c r="L36" s="23"/>
      <c r="M36" s="23"/>
    </row>
    <row r="37" spans="1:13" ht="12.75">
      <c r="A37" t="s">
        <v>24</v>
      </c>
      <c r="C37">
        <v>155699</v>
      </c>
      <c r="D37">
        <v>219171.6</v>
      </c>
      <c r="E37">
        <v>1315</v>
      </c>
      <c r="F37" s="36">
        <f>C37/D37*E37</f>
        <v>934.1729722281535</v>
      </c>
      <c r="J37" s="23">
        <v>6</v>
      </c>
      <c r="K37" s="43"/>
      <c r="L37" s="23"/>
      <c r="M37" s="23"/>
    </row>
    <row r="38" spans="1:13" ht="12.75">
      <c r="A38" t="s">
        <v>25</v>
      </c>
      <c r="C38">
        <v>107981</v>
      </c>
      <c r="D38">
        <v>219171.6</v>
      </c>
      <c r="E38">
        <v>1315</v>
      </c>
      <c r="F38" s="36">
        <f>C38/D38*E38</f>
        <v>647.8714167346499</v>
      </c>
      <c r="J38" s="23">
        <v>7</v>
      </c>
      <c r="K38" s="43"/>
      <c r="L38" s="23"/>
      <c r="M38" s="23"/>
    </row>
    <row r="39" spans="1:13" ht="12.75">
      <c r="A39" t="s">
        <v>26</v>
      </c>
      <c r="F39" s="11">
        <f>M28</f>
        <v>0</v>
      </c>
      <c r="J39" s="23">
        <v>8</v>
      </c>
      <c r="K39" s="43"/>
      <c r="L39" s="23"/>
      <c r="M39" s="23"/>
    </row>
    <row r="40" spans="1:13" ht="12.75">
      <c r="A40" t="s">
        <v>80</v>
      </c>
      <c r="F40" s="5"/>
      <c r="J40" s="23">
        <v>9</v>
      </c>
      <c r="K40" s="43"/>
      <c r="L40" s="23"/>
      <c r="M40" s="23"/>
    </row>
    <row r="41" spans="2:13" ht="12.75">
      <c r="B41">
        <v>1315</v>
      </c>
      <c r="C41" t="s">
        <v>17</v>
      </c>
      <c r="D41" s="5"/>
      <c r="F41" s="5">
        <f>B41*D41</f>
        <v>0</v>
      </c>
      <c r="J41" s="25">
        <v>10</v>
      </c>
      <c r="K41" s="44"/>
      <c r="L41" s="25"/>
      <c r="M41" s="25"/>
    </row>
    <row r="42" spans="1:13" ht="12.75">
      <c r="A42" t="s">
        <v>27</v>
      </c>
      <c r="F42" s="11">
        <f>M46</f>
        <v>0</v>
      </c>
      <c r="J42" s="25">
        <v>11</v>
      </c>
      <c r="K42" s="44"/>
      <c r="L42" s="25"/>
      <c r="M42" s="25"/>
    </row>
    <row r="43" spans="1:13" ht="12.75">
      <c r="A43" t="s">
        <v>28</v>
      </c>
      <c r="F43" s="5"/>
      <c r="J43" s="25">
        <v>12</v>
      </c>
      <c r="K43" s="44"/>
      <c r="L43" s="25"/>
      <c r="M43" s="25"/>
    </row>
    <row r="44" spans="1:13" ht="12.75">
      <c r="A44" t="s">
        <v>29</v>
      </c>
      <c r="F44" s="5"/>
      <c r="J44" s="25">
        <v>13</v>
      </c>
      <c r="K44" s="44"/>
      <c r="L44" s="25"/>
      <c r="M44" s="25"/>
    </row>
    <row r="45" spans="2:13" ht="12.75">
      <c r="B45">
        <v>1315</v>
      </c>
      <c r="C45" t="s">
        <v>17</v>
      </c>
      <c r="D45" s="11">
        <v>0.24</v>
      </c>
      <c r="E45" t="s">
        <v>18</v>
      </c>
      <c r="F45" s="11">
        <f>B45*D45</f>
        <v>315.59999999999997</v>
      </c>
      <c r="J45" s="25">
        <v>14</v>
      </c>
      <c r="K45" s="44"/>
      <c r="L45" s="25"/>
      <c r="M45" s="25"/>
    </row>
    <row r="46" spans="1:13" ht="12.75">
      <c r="A46" s="48" t="s">
        <v>94</v>
      </c>
      <c r="B46" s="48"/>
      <c r="C46" s="48"/>
      <c r="D46" s="49"/>
      <c r="E46" s="48"/>
      <c r="F46" s="49">
        <v>3969</v>
      </c>
      <c r="J46" s="20"/>
      <c r="K46" s="20"/>
      <c r="L46" s="31" t="s">
        <v>71</v>
      </c>
      <c r="M46" s="34">
        <f>SUM(M32:M45)</f>
        <v>0</v>
      </c>
    </row>
    <row r="47" spans="1:6" ht="12.75">
      <c r="A47" s="4" t="s">
        <v>30</v>
      </c>
      <c r="B47" s="10"/>
      <c r="C47" s="10"/>
      <c r="F47" s="32">
        <f>SUM(F37:F46)</f>
        <v>5866.6443889628035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1315</v>
      </c>
      <c r="C49" t="s">
        <v>72</v>
      </c>
      <c r="D49" s="5">
        <v>0.2</v>
      </c>
      <c r="E49" t="s">
        <v>18</v>
      </c>
      <c r="F49" s="11">
        <f>B49*D49</f>
        <v>263</v>
      </c>
    </row>
    <row r="50" spans="1:6" ht="12.75">
      <c r="A50" t="s">
        <v>33</v>
      </c>
      <c r="F50" s="5"/>
    </row>
    <row r="51" spans="1:6" ht="12.75">
      <c r="A51" s="7" t="s">
        <v>81</v>
      </c>
      <c r="F51" s="5"/>
    </row>
    <row r="52" spans="2:6" ht="12.75">
      <c r="B52">
        <v>1315</v>
      </c>
      <c r="C52" t="s">
        <v>17</v>
      </c>
      <c r="D52" s="11">
        <v>0.74</v>
      </c>
      <c r="E52" t="s">
        <v>18</v>
      </c>
      <c r="F52" s="11">
        <f>B52*D52</f>
        <v>973.1</v>
      </c>
    </row>
    <row r="53" spans="1:6" ht="12.75">
      <c r="A53" s="4" t="s">
        <v>34</v>
      </c>
      <c r="F53" s="32">
        <f>F49+F52</f>
        <v>1236.1</v>
      </c>
    </row>
    <row r="54" ht="12.75">
      <c r="A54" s="4" t="s">
        <v>35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1315</v>
      </c>
      <c r="C56" t="s">
        <v>17</v>
      </c>
      <c r="D56" s="11">
        <v>2.12</v>
      </c>
      <c r="E56" t="s">
        <v>18</v>
      </c>
      <c r="F56" s="11">
        <f>B56*D56</f>
        <v>2787.8</v>
      </c>
    </row>
    <row r="57" spans="1:6" ht="12.75">
      <c r="A57" s="4" t="s">
        <v>36</v>
      </c>
      <c r="F57" s="8">
        <f>SUM(F56)</f>
        <v>2787.8</v>
      </c>
    </row>
    <row r="58" spans="1:6" ht="12.75">
      <c r="A58" s="1" t="s">
        <v>37</v>
      </c>
      <c r="B58" s="1"/>
      <c r="F58" s="32">
        <f>F28+F35+F47+F53+F57</f>
        <v>14250.524388962804</v>
      </c>
    </row>
    <row r="59" spans="1:6" ht="12.75">
      <c r="A59" s="1" t="s">
        <v>39</v>
      </c>
      <c r="B59" s="37">
        <v>0.008</v>
      </c>
      <c r="C59" s="1"/>
      <c r="D59" s="1"/>
      <c r="E59" s="1"/>
      <c r="F59" s="32">
        <f>F58*0.8%</f>
        <v>114.00419511170243</v>
      </c>
    </row>
    <row r="60" spans="1:6" ht="15">
      <c r="A60" s="12" t="s">
        <v>40</v>
      </c>
      <c r="B60" s="12"/>
      <c r="C60" s="12"/>
      <c r="D60" s="12"/>
      <c r="E60" s="12"/>
      <c r="F60" s="35">
        <f>F58+F59</f>
        <v>14364.528584074505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90</v>
      </c>
    </row>
    <row r="62" spans="1:6" ht="12.75">
      <c r="A62" s="13"/>
      <c r="B62" s="40">
        <v>41395</v>
      </c>
      <c r="C62" s="41">
        <v>114308</v>
      </c>
      <c r="D62" s="46">
        <f>F20</f>
        <v>14132.64</v>
      </c>
      <c r="E62" s="46">
        <f>F60</f>
        <v>14364.528584074505</v>
      </c>
      <c r="F62" s="47">
        <f>C62+D62-E62</f>
        <v>114076.1114159255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2011-12-17T10:12:17Z</cp:lastPrinted>
  <dcterms:created xsi:type="dcterms:W3CDTF">2008-08-18T07:30:19Z</dcterms:created>
  <dcterms:modified xsi:type="dcterms:W3CDTF">2013-07-30T15:09:18Z</dcterms:modified>
  <cp:category/>
  <cp:version/>
  <cp:contentType/>
  <cp:contentStatus/>
</cp:coreProperties>
</file>